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oració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#,##0.0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3" fontId="0" fillId="2" borderId="0" pivotButton="0" quotePrefix="0" xfId="0"/>
    <xf numFmtId="164" fontId="0" fillId="2" borderId="0" pivotButton="0" quotePrefix="0" xfId="0"/>
    <xf numFmtId="165" fontId="0" fillId="2" borderId="0" pivotButton="0" quotePrefix="0" xfId="0"/>
    <xf numFmtId="2" fontId="0" fillId="2" borderId="0" pivotButton="0" quotePrefix="0" xfId="0"/>
    <xf numFmtId="166" fontId="0" fillId="0" borderId="0" pivotButton="0" quotePrefix="0" xfId="0"/>
    <xf numFmtId="2" fontId="1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Hoja de valoración por rangos</t>
        </is>
      </c>
    </row>
    <row r="2" ht="48" customHeight="1">
      <c r="A2" s="2" t="inlineStr">
        <is>
          <t>Plantilla con cifras ficticias: no describe ninguna empresa real. Sustituye las celdas amarillas por tus propios supuestos. El resultado es un rango, nunca un precio objetivo.</t>
        </is>
      </c>
    </row>
    <row r="4">
      <c r="A4" s="3" t="inlineStr">
        <is>
          <t>1. Supuestos</t>
        </is>
      </c>
      <c r="B4" s="3" t="inlineStr">
        <is>
          <t>Pesimista</t>
        </is>
      </c>
      <c r="C4" s="3" t="inlineStr">
        <is>
          <t>Central</t>
        </is>
      </c>
      <c r="D4" s="3" t="inlineStr">
        <is>
          <t>Optimista</t>
        </is>
      </c>
    </row>
    <row r="5">
      <c r="A5" t="inlineStr">
        <is>
          <t>Ingresos del último año (millones)</t>
        </is>
      </c>
      <c r="B5" s="4" t="n">
        <v>1000</v>
      </c>
      <c r="C5" s="4" t="n">
        <v>1000</v>
      </c>
      <c r="D5" s="4" t="n">
        <v>1000</v>
      </c>
    </row>
    <row r="6">
      <c r="A6" t="inlineStr">
        <is>
          <t>Crecimiento anual de ingresos, años 1 a 5</t>
        </is>
      </c>
      <c r="B6" s="5" t="n">
        <v>0.02</v>
      </c>
      <c r="C6" s="5" t="n">
        <v>0.05</v>
      </c>
      <c r="D6" s="5" t="n">
        <v>0.08</v>
      </c>
    </row>
    <row r="7">
      <c r="A7" t="inlineStr">
        <is>
          <t>Margen EBIT</t>
        </is>
      </c>
      <c r="B7" s="5" t="n">
        <v>0.1</v>
      </c>
      <c r="C7" s="5" t="n">
        <v>0.13</v>
      </c>
      <c r="D7" s="5" t="n">
        <v>0.15</v>
      </c>
    </row>
    <row r="8">
      <c r="A8" t="inlineStr">
        <is>
          <t>Tipo impositivo</t>
        </is>
      </c>
      <c r="B8" s="5" t="n">
        <v>0.25</v>
      </c>
      <c r="C8" s="5" t="n">
        <v>0.25</v>
      </c>
      <c r="D8" s="5" t="n">
        <v>0.25</v>
      </c>
    </row>
    <row r="9">
      <c r="A9" t="inlineStr">
        <is>
          <t>Amortización (% de ingresos)</t>
        </is>
      </c>
      <c r="B9" s="5" t="n">
        <v>0.04</v>
      </c>
      <c r="C9" s="5" t="n">
        <v>0.04</v>
      </c>
      <c r="D9" s="5" t="n">
        <v>0.04</v>
      </c>
    </row>
    <row r="10">
      <c r="A10" t="inlineStr">
        <is>
          <t>Capex (% de ingresos)</t>
        </is>
      </c>
      <c r="B10" s="5" t="n">
        <v>0.05</v>
      </c>
      <c r="C10" s="5" t="n">
        <v>0.05</v>
      </c>
      <c r="D10" s="5" t="n">
        <v>0.05</v>
      </c>
    </row>
    <row r="11">
      <c r="A11" t="inlineStr">
        <is>
          <t>Inversión en circulante (% del aumento de ingresos)</t>
        </is>
      </c>
      <c r="B11" s="5" t="n">
        <v>0.1</v>
      </c>
      <c r="C11" s="5" t="n">
        <v>0.1</v>
      </c>
      <c r="D11" s="5" t="n">
        <v>0.1</v>
      </c>
    </row>
    <row r="12">
      <c r="A12" t="inlineStr">
        <is>
          <t>Tasa de descuento</t>
        </is>
      </c>
      <c r="B12" s="5" t="n">
        <v>0.1</v>
      </c>
      <c r="C12" s="5" t="n">
        <v>0.09</v>
      </c>
      <c r="D12" s="5" t="n">
        <v>0.08</v>
      </c>
    </row>
    <row r="13">
      <c r="A13" t="inlineStr">
        <is>
          <t>Crecimiento a perpetuidad</t>
        </is>
      </c>
      <c r="B13" s="5" t="n">
        <v>0.01</v>
      </c>
      <c r="C13" s="5" t="n">
        <v>0.02</v>
      </c>
      <c r="D13" s="5" t="n">
        <v>0.025</v>
      </c>
    </row>
    <row r="14">
      <c r="A14" t="inlineStr">
        <is>
          <t>Múltiplo EV/EBIT razonable</t>
        </is>
      </c>
      <c r="B14" s="6" t="n">
        <v>8</v>
      </c>
      <c r="C14" s="6" t="n">
        <v>11</v>
      </c>
      <c r="D14" s="6" t="n">
        <v>14</v>
      </c>
    </row>
    <row r="15">
      <c r="A15" t="inlineStr">
        <is>
          <t>Deuda neta (millones)</t>
        </is>
      </c>
      <c r="B15" s="4" t="n">
        <v>200</v>
      </c>
      <c r="C15" s="4" t="n">
        <v>200</v>
      </c>
      <c r="D15" s="4" t="n">
        <v>200</v>
      </c>
    </row>
    <row r="16">
      <c r="A16" t="inlineStr">
        <is>
          <t>Acciones en circulación (millones)</t>
        </is>
      </c>
      <c r="B16" s="4" t="n">
        <v>100</v>
      </c>
      <c r="C16" s="4" t="n">
        <v>100</v>
      </c>
      <c r="D16" s="4" t="n">
        <v>100</v>
      </c>
    </row>
    <row r="17">
      <c r="A17" t="inlineStr">
        <is>
          <t>Precio actual de la acción</t>
        </is>
      </c>
      <c r="B17" s="7" t="n">
        <v>12</v>
      </c>
    </row>
    <row r="19">
      <c r="A19" s="3" t="inlineStr">
        <is>
          <t>2. Proyección, escenario pesimista</t>
        </is>
      </c>
      <c r="B19" s="3" t="inlineStr">
        <is>
          <t>Año 1</t>
        </is>
      </c>
      <c r="C19" s="3" t="inlineStr">
        <is>
          <t>Año 2</t>
        </is>
      </c>
      <c r="D19" s="3" t="inlineStr">
        <is>
          <t>Año 3</t>
        </is>
      </c>
      <c r="E19" s="3" t="inlineStr">
        <is>
          <t>Año 4</t>
        </is>
      </c>
      <c r="F19" s="3" t="inlineStr">
        <is>
          <t>Año 5</t>
        </is>
      </c>
    </row>
    <row r="20">
      <c r="A20" t="inlineStr">
        <is>
          <t>Ingresos</t>
        </is>
      </c>
      <c r="B20" s="8">
        <f>$B$5*(1+$B$6)</f>
        <v/>
      </c>
      <c r="C20" s="8">
        <f>B20*(1+$B$6)</f>
        <v/>
      </c>
      <c r="D20" s="8">
        <f>C20*(1+$B$6)</f>
        <v/>
      </c>
      <c r="E20" s="8">
        <f>D20*(1+$B$6)</f>
        <v/>
      </c>
      <c r="F20" s="8">
        <f>E20*(1+$B$6)</f>
        <v/>
      </c>
    </row>
    <row r="21">
      <c r="A21" t="inlineStr">
        <is>
          <t>EBIT</t>
        </is>
      </c>
      <c r="B21" s="8">
        <f>B20*$B$7</f>
        <v/>
      </c>
      <c r="C21" s="8">
        <f>C20*$B$7</f>
        <v/>
      </c>
      <c r="D21" s="8">
        <f>D20*$B$7</f>
        <v/>
      </c>
      <c r="E21" s="8">
        <f>E20*$B$7</f>
        <v/>
      </c>
      <c r="F21" s="8">
        <f>F20*$B$7</f>
        <v/>
      </c>
    </row>
    <row r="22">
      <c r="A22" t="inlineStr">
        <is>
          <t>EBIT después de impuestos</t>
        </is>
      </c>
      <c r="B22" s="8">
        <f>B21*(1-$B$8)</f>
        <v/>
      </c>
      <c r="C22" s="8">
        <f>C21*(1-$B$8)</f>
        <v/>
      </c>
      <c r="D22" s="8">
        <f>D21*(1-$B$8)</f>
        <v/>
      </c>
      <c r="E22" s="8">
        <f>E21*(1-$B$8)</f>
        <v/>
      </c>
      <c r="F22" s="8">
        <f>F21*(1-$B$8)</f>
        <v/>
      </c>
    </row>
    <row r="23">
      <c r="A23" t="inlineStr">
        <is>
          <t>+ Amortización</t>
        </is>
      </c>
      <c r="B23" s="8">
        <f>B20*$B$9</f>
        <v/>
      </c>
      <c r="C23" s="8">
        <f>C20*$B$9</f>
        <v/>
      </c>
      <c r="D23" s="8">
        <f>D20*$B$9</f>
        <v/>
      </c>
      <c r="E23" s="8">
        <f>E20*$B$9</f>
        <v/>
      </c>
      <c r="F23" s="8">
        <f>F20*$B$9</f>
        <v/>
      </c>
    </row>
    <row r="24">
      <c r="A24" t="inlineStr">
        <is>
          <t>− Capex</t>
        </is>
      </c>
      <c r="B24" s="8">
        <f>-B20*$B$10</f>
        <v/>
      </c>
      <c r="C24" s="8">
        <f>-C20*$B$10</f>
        <v/>
      </c>
      <c r="D24" s="8">
        <f>-D20*$B$10</f>
        <v/>
      </c>
      <c r="E24" s="8">
        <f>-E20*$B$10</f>
        <v/>
      </c>
      <c r="F24" s="8">
        <f>-F20*$B$10</f>
        <v/>
      </c>
    </row>
    <row r="25">
      <c r="A25" t="inlineStr">
        <is>
          <t>− Inversión en circulante</t>
        </is>
      </c>
      <c r="B25" s="8">
        <f>-(B20-$B$5)*$B$11</f>
        <v/>
      </c>
      <c r="C25" s="8">
        <f>-(C20-B20)*$B$11</f>
        <v/>
      </c>
      <c r="D25" s="8">
        <f>-(D20-C20)*$B$11</f>
        <v/>
      </c>
      <c r="E25" s="8">
        <f>-(E20-D20)*$B$11</f>
        <v/>
      </c>
      <c r="F25" s="8">
        <f>-(F20-E20)*$B$11</f>
        <v/>
      </c>
    </row>
    <row r="26">
      <c r="A26" s="3" t="inlineStr">
        <is>
          <t>Flujo de caja libre</t>
        </is>
      </c>
      <c r="B26" s="8">
        <f>SUM(B22:B25)</f>
        <v/>
      </c>
      <c r="C26" s="8">
        <f>SUM(C22:C25)</f>
        <v/>
      </c>
      <c r="D26" s="8">
        <f>SUM(D22:D25)</f>
        <v/>
      </c>
      <c r="E26" s="8">
        <f>SUM(E22:E25)</f>
        <v/>
      </c>
      <c r="F26" s="8">
        <f>SUM(F22:F25)</f>
        <v/>
      </c>
    </row>
    <row r="27">
      <c r="A27" t="inlineStr">
        <is>
          <t>Flujo de caja libre descontado</t>
        </is>
      </c>
      <c r="B27" s="8">
        <f>B26/(1+$B$12)^1</f>
        <v/>
      </c>
      <c r="C27" s="8">
        <f>C26/(1+$B$12)^2</f>
        <v/>
      </c>
      <c r="D27" s="8">
        <f>D26/(1+$B$12)^3</f>
        <v/>
      </c>
      <c r="E27" s="8">
        <f>E26/(1+$B$12)^4</f>
        <v/>
      </c>
      <c r="F27" s="8">
        <f>F26/(1+$B$12)^5</f>
        <v/>
      </c>
    </row>
    <row r="28">
      <c r="A28" t="inlineStr">
        <is>
          <t>Valor terminal descontado (crecimiento a perpetuidad)</t>
        </is>
      </c>
      <c r="B28" s="8">
        <f>F26*(1+$B$13)/($B$12-$B$13)/(1+$B$12)^5</f>
        <v/>
      </c>
    </row>
    <row r="29">
      <c r="A29" t="inlineStr">
        <is>
          <t>Valor de empresa por descuento de flujos</t>
        </is>
      </c>
      <c r="B29" s="8">
        <f>SUM(B27:F27)+B28</f>
        <v/>
      </c>
    </row>
    <row r="30">
      <c r="A30" t="inlineStr">
        <is>
          <t>Valor de los fondos propios (menos deuda neta)</t>
        </is>
      </c>
      <c r="B30" s="8">
        <f>B29-$B$15</f>
        <v/>
      </c>
    </row>
    <row r="31">
      <c r="A31" s="3" t="inlineStr">
        <is>
          <t>Valor por acción, descuento de flujos</t>
        </is>
      </c>
      <c r="B31" s="9">
        <f>B30/$B$16</f>
        <v/>
      </c>
    </row>
    <row r="32">
      <c r="A32" t="inlineStr">
        <is>
          <t>Valor de empresa por múltiplo (EBIT año 1 × múltiplo)</t>
        </is>
      </c>
      <c r="B32" s="8">
        <f>B21*$B$14</f>
        <v/>
      </c>
    </row>
    <row r="33">
      <c r="A33" s="3" t="inlineStr">
        <is>
          <t>Valor por acción, múltiplo</t>
        </is>
      </c>
      <c r="B33" s="9">
        <f>(B32-$B$15)/$B$16</f>
        <v/>
      </c>
    </row>
    <row r="35">
      <c r="A35" s="3" t="inlineStr">
        <is>
          <t>2. Proyección, escenario central</t>
        </is>
      </c>
      <c r="B35" s="3" t="inlineStr">
        <is>
          <t>Año 1</t>
        </is>
      </c>
      <c r="C35" s="3" t="inlineStr">
        <is>
          <t>Año 2</t>
        </is>
      </c>
      <c r="D35" s="3" t="inlineStr">
        <is>
          <t>Año 3</t>
        </is>
      </c>
      <c r="E35" s="3" t="inlineStr">
        <is>
          <t>Año 4</t>
        </is>
      </c>
      <c r="F35" s="3" t="inlineStr">
        <is>
          <t>Año 5</t>
        </is>
      </c>
    </row>
    <row r="36">
      <c r="A36" t="inlineStr">
        <is>
          <t>Ingresos</t>
        </is>
      </c>
      <c r="B36" s="8">
        <f>$C$5*(1+$C$6)</f>
        <v/>
      </c>
      <c r="C36" s="8">
        <f>B36*(1+$C$6)</f>
        <v/>
      </c>
      <c r="D36" s="8">
        <f>C36*(1+$C$6)</f>
        <v/>
      </c>
      <c r="E36" s="8">
        <f>D36*(1+$C$6)</f>
        <v/>
      </c>
      <c r="F36" s="8">
        <f>E36*(1+$C$6)</f>
        <v/>
      </c>
    </row>
    <row r="37">
      <c r="A37" t="inlineStr">
        <is>
          <t>EBIT</t>
        </is>
      </c>
      <c r="B37" s="8">
        <f>B36*$C$7</f>
        <v/>
      </c>
      <c r="C37" s="8">
        <f>C36*$C$7</f>
        <v/>
      </c>
      <c r="D37" s="8">
        <f>D36*$C$7</f>
        <v/>
      </c>
      <c r="E37" s="8">
        <f>E36*$C$7</f>
        <v/>
      </c>
      <c r="F37" s="8">
        <f>F36*$C$7</f>
        <v/>
      </c>
    </row>
    <row r="38">
      <c r="A38" t="inlineStr">
        <is>
          <t>EBIT después de impuestos</t>
        </is>
      </c>
      <c r="B38" s="8">
        <f>B37*(1-$C$8)</f>
        <v/>
      </c>
      <c r="C38" s="8">
        <f>C37*(1-$C$8)</f>
        <v/>
      </c>
      <c r="D38" s="8">
        <f>D37*(1-$C$8)</f>
        <v/>
      </c>
      <c r="E38" s="8">
        <f>E37*(1-$C$8)</f>
        <v/>
      </c>
      <c r="F38" s="8">
        <f>F37*(1-$C$8)</f>
        <v/>
      </c>
    </row>
    <row r="39">
      <c r="A39" t="inlineStr">
        <is>
          <t>+ Amortización</t>
        </is>
      </c>
      <c r="B39" s="8">
        <f>B36*$C$9</f>
        <v/>
      </c>
      <c r="C39" s="8">
        <f>C36*$C$9</f>
        <v/>
      </c>
      <c r="D39" s="8">
        <f>D36*$C$9</f>
        <v/>
      </c>
      <c r="E39" s="8">
        <f>E36*$C$9</f>
        <v/>
      </c>
      <c r="F39" s="8">
        <f>F36*$C$9</f>
        <v/>
      </c>
    </row>
    <row r="40">
      <c r="A40" t="inlineStr">
        <is>
          <t>− Capex</t>
        </is>
      </c>
      <c r="B40" s="8">
        <f>-B36*$C$10</f>
        <v/>
      </c>
      <c r="C40" s="8">
        <f>-C36*$C$10</f>
        <v/>
      </c>
      <c r="D40" s="8">
        <f>-D36*$C$10</f>
        <v/>
      </c>
      <c r="E40" s="8">
        <f>-E36*$C$10</f>
        <v/>
      </c>
      <c r="F40" s="8">
        <f>-F36*$C$10</f>
        <v/>
      </c>
    </row>
    <row r="41">
      <c r="A41" t="inlineStr">
        <is>
          <t>− Inversión en circulante</t>
        </is>
      </c>
      <c r="B41" s="8">
        <f>-(B36-$C$5)*$C$11</f>
        <v/>
      </c>
      <c r="C41" s="8">
        <f>-(C36-B36)*$C$11</f>
        <v/>
      </c>
      <c r="D41" s="8">
        <f>-(D36-C36)*$C$11</f>
        <v/>
      </c>
      <c r="E41" s="8">
        <f>-(E36-D36)*$C$11</f>
        <v/>
      </c>
      <c r="F41" s="8">
        <f>-(F36-E36)*$C$11</f>
        <v/>
      </c>
    </row>
    <row r="42">
      <c r="A42" s="3" t="inlineStr">
        <is>
          <t>Flujo de caja libre</t>
        </is>
      </c>
      <c r="B42" s="8">
        <f>SUM(B38:B41)</f>
        <v/>
      </c>
      <c r="C42" s="8">
        <f>SUM(C38:C41)</f>
        <v/>
      </c>
      <c r="D42" s="8">
        <f>SUM(D38:D41)</f>
        <v/>
      </c>
      <c r="E42" s="8">
        <f>SUM(E38:E41)</f>
        <v/>
      </c>
      <c r="F42" s="8">
        <f>SUM(F38:F41)</f>
        <v/>
      </c>
    </row>
    <row r="43">
      <c r="A43" t="inlineStr">
        <is>
          <t>Flujo de caja libre descontado</t>
        </is>
      </c>
      <c r="B43" s="8">
        <f>B42/(1+$C$12)^1</f>
        <v/>
      </c>
      <c r="C43" s="8">
        <f>C42/(1+$C$12)^2</f>
        <v/>
      </c>
      <c r="D43" s="8">
        <f>D42/(1+$C$12)^3</f>
        <v/>
      </c>
      <c r="E43" s="8">
        <f>E42/(1+$C$12)^4</f>
        <v/>
      </c>
      <c r="F43" s="8">
        <f>F42/(1+$C$12)^5</f>
        <v/>
      </c>
    </row>
    <row r="44">
      <c r="A44" t="inlineStr">
        <is>
          <t>Valor terminal descontado (crecimiento a perpetuidad)</t>
        </is>
      </c>
      <c r="B44" s="8">
        <f>F42*(1+$C$13)/($C$12-$C$13)/(1+$C$12)^5</f>
        <v/>
      </c>
    </row>
    <row r="45">
      <c r="A45" t="inlineStr">
        <is>
          <t>Valor de empresa por descuento de flujos</t>
        </is>
      </c>
      <c r="B45" s="8">
        <f>SUM(B43:F43)+B44</f>
        <v/>
      </c>
    </row>
    <row r="46">
      <c r="A46" t="inlineStr">
        <is>
          <t>Valor de los fondos propios (menos deuda neta)</t>
        </is>
      </c>
      <c r="B46" s="8">
        <f>B45-$C$15</f>
        <v/>
      </c>
    </row>
    <row r="47">
      <c r="A47" s="3" t="inlineStr">
        <is>
          <t>Valor por acción, descuento de flujos</t>
        </is>
      </c>
      <c r="B47" s="9">
        <f>B46/$C$16</f>
        <v/>
      </c>
    </row>
    <row r="48">
      <c r="A48" t="inlineStr">
        <is>
          <t>Valor de empresa por múltiplo (EBIT año 1 × múltiplo)</t>
        </is>
      </c>
      <c r="B48" s="8">
        <f>B37*$C$14</f>
        <v/>
      </c>
    </row>
    <row r="49">
      <c r="A49" s="3" t="inlineStr">
        <is>
          <t>Valor por acción, múltiplo</t>
        </is>
      </c>
      <c r="B49" s="9">
        <f>(B48-$C$15)/$C$16</f>
        <v/>
      </c>
    </row>
    <row r="51">
      <c r="A51" s="3" t="inlineStr">
        <is>
          <t>2. Proyección, escenario optimista</t>
        </is>
      </c>
      <c r="B51" s="3" t="inlineStr">
        <is>
          <t>Año 1</t>
        </is>
      </c>
      <c r="C51" s="3" t="inlineStr">
        <is>
          <t>Año 2</t>
        </is>
      </c>
      <c r="D51" s="3" t="inlineStr">
        <is>
          <t>Año 3</t>
        </is>
      </c>
      <c r="E51" s="3" t="inlineStr">
        <is>
          <t>Año 4</t>
        </is>
      </c>
      <c r="F51" s="3" t="inlineStr">
        <is>
          <t>Año 5</t>
        </is>
      </c>
    </row>
    <row r="52">
      <c r="A52" t="inlineStr">
        <is>
          <t>Ingresos</t>
        </is>
      </c>
      <c r="B52" s="8">
        <f>$D$5*(1+$D$6)</f>
        <v/>
      </c>
      <c r="C52" s="8">
        <f>B52*(1+$D$6)</f>
        <v/>
      </c>
      <c r="D52" s="8">
        <f>C52*(1+$D$6)</f>
        <v/>
      </c>
      <c r="E52" s="8">
        <f>D52*(1+$D$6)</f>
        <v/>
      </c>
      <c r="F52" s="8">
        <f>E52*(1+$D$6)</f>
        <v/>
      </c>
    </row>
    <row r="53">
      <c r="A53" t="inlineStr">
        <is>
          <t>EBIT</t>
        </is>
      </c>
      <c r="B53" s="8">
        <f>B52*$D$7</f>
        <v/>
      </c>
      <c r="C53" s="8">
        <f>C52*$D$7</f>
        <v/>
      </c>
      <c r="D53" s="8">
        <f>D52*$D$7</f>
        <v/>
      </c>
      <c r="E53" s="8">
        <f>E52*$D$7</f>
        <v/>
      </c>
      <c r="F53" s="8">
        <f>F52*$D$7</f>
        <v/>
      </c>
    </row>
    <row r="54">
      <c r="A54" t="inlineStr">
        <is>
          <t>EBIT después de impuestos</t>
        </is>
      </c>
      <c r="B54" s="8">
        <f>B53*(1-$D$8)</f>
        <v/>
      </c>
      <c r="C54" s="8">
        <f>C53*(1-$D$8)</f>
        <v/>
      </c>
      <c r="D54" s="8">
        <f>D53*(1-$D$8)</f>
        <v/>
      </c>
      <c r="E54" s="8">
        <f>E53*(1-$D$8)</f>
        <v/>
      </c>
      <c r="F54" s="8">
        <f>F53*(1-$D$8)</f>
        <v/>
      </c>
    </row>
    <row r="55">
      <c r="A55" t="inlineStr">
        <is>
          <t>+ Amortización</t>
        </is>
      </c>
      <c r="B55" s="8">
        <f>B52*$D$9</f>
        <v/>
      </c>
      <c r="C55" s="8">
        <f>C52*$D$9</f>
        <v/>
      </c>
      <c r="D55" s="8">
        <f>D52*$D$9</f>
        <v/>
      </c>
      <c r="E55" s="8">
        <f>E52*$D$9</f>
        <v/>
      </c>
      <c r="F55" s="8">
        <f>F52*$D$9</f>
        <v/>
      </c>
    </row>
    <row r="56">
      <c r="A56" t="inlineStr">
        <is>
          <t>− Capex</t>
        </is>
      </c>
      <c r="B56" s="8">
        <f>-B52*$D$10</f>
        <v/>
      </c>
      <c r="C56" s="8">
        <f>-C52*$D$10</f>
        <v/>
      </c>
      <c r="D56" s="8">
        <f>-D52*$D$10</f>
        <v/>
      </c>
      <c r="E56" s="8">
        <f>-E52*$D$10</f>
        <v/>
      </c>
      <c r="F56" s="8">
        <f>-F52*$D$10</f>
        <v/>
      </c>
    </row>
    <row r="57">
      <c r="A57" t="inlineStr">
        <is>
          <t>− Inversión en circulante</t>
        </is>
      </c>
      <c r="B57" s="8">
        <f>-(B52-$D$5)*$D$11</f>
        <v/>
      </c>
      <c r="C57" s="8">
        <f>-(C52-B52)*$D$11</f>
        <v/>
      </c>
      <c r="D57" s="8">
        <f>-(D52-C52)*$D$11</f>
        <v/>
      </c>
      <c r="E57" s="8">
        <f>-(E52-D52)*$D$11</f>
        <v/>
      </c>
      <c r="F57" s="8">
        <f>-(F52-E52)*$D$11</f>
        <v/>
      </c>
    </row>
    <row r="58">
      <c r="A58" s="3" t="inlineStr">
        <is>
          <t>Flujo de caja libre</t>
        </is>
      </c>
      <c r="B58" s="8">
        <f>SUM(B54:B57)</f>
        <v/>
      </c>
      <c r="C58" s="8">
        <f>SUM(C54:C57)</f>
        <v/>
      </c>
      <c r="D58" s="8">
        <f>SUM(D54:D57)</f>
        <v/>
      </c>
      <c r="E58" s="8">
        <f>SUM(E54:E57)</f>
        <v/>
      </c>
      <c r="F58" s="8">
        <f>SUM(F54:F57)</f>
        <v/>
      </c>
    </row>
    <row r="59">
      <c r="A59" t="inlineStr">
        <is>
          <t>Flujo de caja libre descontado</t>
        </is>
      </c>
      <c r="B59" s="8">
        <f>B58/(1+$D$12)^1</f>
        <v/>
      </c>
      <c r="C59" s="8">
        <f>C58/(1+$D$12)^2</f>
        <v/>
      </c>
      <c r="D59" s="8">
        <f>D58/(1+$D$12)^3</f>
        <v/>
      </c>
      <c r="E59" s="8">
        <f>E58/(1+$D$12)^4</f>
        <v/>
      </c>
      <c r="F59" s="8">
        <f>F58/(1+$D$12)^5</f>
        <v/>
      </c>
    </row>
    <row r="60">
      <c r="A60" t="inlineStr">
        <is>
          <t>Valor terminal descontado (crecimiento a perpetuidad)</t>
        </is>
      </c>
      <c r="B60" s="8">
        <f>F58*(1+$D$13)/($D$12-$D$13)/(1+$D$12)^5</f>
        <v/>
      </c>
    </row>
    <row r="61">
      <c r="A61" t="inlineStr">
        <is>
          <t>Valor de empresa por descuento de flujos</t>
        </is>
      </c>
      <c r="B61" s="8">
        <f>SUM(B59:F59)+B60</f>
        <v/>
      </c>
    </row>
    <row r="62">
      <c r="A62" t="inlineStr">
        <is>
          <t>Valor de los fondos propios (menos deuda neta)</t>
        </is>
      </c>
      <c r="B62" s="8">
        <f>B61-$D$15</f>
        <v/>
      </c>
    </row>
    <row r="63">
      <c r="A63" s="3" t="inlineStr">
        <is>
          <t>Valor por acción, descuento de flujos</t>
        </is>
      </c>
      <c r="B63" s="9">
        <f>B62/$D$16</f>
        <v/>
      </c>
    </row>
    <row r="64">
      <c r="A64" t="inlineStr">
        <is>
          <t>Valor de empresa por múltiplo (EBIT año 1 × múltiplo)</t>
        </is>
      </c>
      <c r="B64" s="8">
        <f>B53*$D$14</f>
        <v/>
      </c>
    </row>
    <row r="65">
      <c r="A65" s="3" t="inlineStr">
        <is>
          <t>Valor por acción, múltiplo</t>
        </is>
      </c>
      <c r="B65" s="9">
        <f>(B64-$D$15)/$D$16</f>
        <v/>
      </c>
    </row>
    <row r="67">
      <c r="A67" s="3" t="inlineStr">
        <is>
          <t>3. Rango de valor por acción</t>
        </is>
      </c>
      <c r="B67" s="3" t="inlineStr">
        <is>
          <t>Pesimista</t>
        </is>
      </c>
      <c r="C67" s="3" t="inlineStr">
        <is>
          <t>Central</t>
        </is>
      </c>
      <c r="D67" s="3" t="inlineStr">
        <is>
          <t>Optimista</t>
        </is>
      </c>
    </row>
    <row r="68">
      <c r="A68" t="inlineStr">
        <is>
          <t>Descuento de flujos</t>
        </is>
      </c>
      <c r="B68" s="10">
        <f>B31</f>
        <v/>
      </c>
      <c r="C68" s="10">
        <f>B47</f>
        <v/>
      </c>
      <c r="D68" s="10">
        <f>B63</f>
        <v/>
      </c>
    </row>
    <row r="69">
      <c r="A69" t="inlineStr">
        <is>
          <t>Múltiplo</t>
        </is>
      </c>
      <c r="B69" s="10">
        <f>B33</f>
        <v/>
      </c>
      <c r="C69" s="10">
        <f>B49</f>
        <v/>
      </c>
      <c r="D69" s="10">
        <f>B65</f>
        <v/>
      </c>
    </row>
    <row r="70">
      <c r="A70" s="3" t="inlineStr">
        <is>
          <t>Extremo inferior del rango</t>
        </is>
      </c>
      <c r="B70" s="9">
        <f>MIN(B68:D69)</f>
        <v/>
      </c>
    </row>
    <row r="71">
      <c r="A71" s="3" t="inlineStr">
        <is>
          <t>Extremo superior del rango</t>
        </is>
      </c>
      <c r="B71" s="9">
        <f>MAX(B68:D69)</f>
        <v/>
      </c>
    </row>
    <row r="72">
      <c r="A72" t="inlineStr">
        <is>
          <t>Margen de seguridad frente al extremo inferior</t>
        </is>
      </c>
      <c r="B72" s="11">
        <f>1-B17/B70</f>
        <v/>
      </c>
    </row>
    <row r="73">
      <c r="A73" t="inlineStr">
        <is>
          <t>Un margen negativo significa que el precio actual está por encima del extremo inferior del rango.</t>
        </is>
      </c>
    </row>
    <row r="75" ht="48" customHeight="1">
      <c r="A75" s="2" t="inlineStr">
        <is>
          <t>Aviso: Este contenido es exclusivamente educativo e informativo. No constituye asesoramiento financiero ni una recomendación de compra o venta de ningún producto o valor. Rentabilidades pasadas no garantizan rentabilidades futuras. Antes de invertir, evalúa tu situación personal y, si lo necesitas, consulta con un asesor autorizado. Lee el aviso legal completo en recursosvalue.com/aviso-legal/.</t>
        </is>
      </c>
    </row>
  </sheetData>
  <mergeCells count="2">
    <mergeCell ref="A2:G2"/>
    <mergeCell ref="A75:G7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2026-09-30T11:46:52Z</dcterms:created>
  <dcterms:modified xmlns:dcterms="http://purl.org/dc/terms/" xmlns:xsi="http://www.w3.org/2001/XMLSchema-instance" xsi:type="dcterms:W3CDTF">2026-09-30T11:46:52Z</dcterms:modified>
</cp:coreProperties>
</file>